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7485" activeTab="1"/>
  </bookViews>
  <sheets>
    <sheet name="Девушки" sheetId="1" r:id="rId1"/>
    <sheet name="Юноши" sheetId="2" r:id="rId2"/>
  </sheets>
  <definedNames/>
  <calcPr fullCalcOnLoad="1"/>
</workbook>
</file>

<file path=xl/sharedStrings.xml><?xml version="1.0" encoding="utf-8"?>
<sst xmlns="http://schemas.openxmlformats.org/spreadsheetml/2006/main" count="189" uniqueCount="69">
  <si>
    <t>№ п/п</t>
  </si>
  <si>
    <t>Округ</t>
  </si>
  <si>
    <t>Предметная область</t>
  </si>
  <si>
    <t>Класс, 
возрастная 
параллель</t>
  </si>
  <si>
    <t>Ф.И.О. участника</t>
  </si>
  <si>
    <t>Образовательное учреждение
(полностью по уставу)</t>
  </si>
  <si>
    <t>Ф.И.О. преподавателя</t>
  </si>
  <si>
    <t xml:space="preserve">
теория</t>
  </si>
  <si>
    <t xml:space="preserve">
гимнастика</t>
  </si>
  <si>
    <t>прикладная 
физическая культура</t>
  </si>
  <si>
    <t xml:space="preserve">
легкая атлетика</t>
  </si>
  <si>
    <t>Итоговая 
сумма баллов</t>
  </si>
  <si>
    <t>оценка 
жюри</t>
  </si>
  <si>
    <t>баллы</t>
  </si>
  <si>
    <t>оценка 
судей</t>
  </si>
  <si>
    <t>секунды</t>
  </si>
  <si>
    <t>время, 
секунды</t>
  </si>
  <si>
    <t>Центральный</t>
  </si>
  <si>
    <t>физическая культура</t>
  </si>
  <si>
    <t>Яксонов Дмитрий Игортович</t>
  </si>
  <si>
    <t>Минибаев Жамиль Джавидович</t>
  </si>
  <si>
    <t>Харитонов Никита Вячеславович</t>
  </si>
  <si>
    <t>Рейтинг участников по физической культуре окружного этапа ВсОШ 
 в 2018-2019 учебном году 
ДЕВУШКИ</t>
  </si>
  <si>
    <t>государственное бюджетное общеобразовательное учреждение Самарской области средняя общеобразовательная школа с. Васильевка имени Героя Советского Союза Е. А. Никонова муниципального района Ставропольский Самарской области</t>
  </si>
  <si>
    <t>государственное бюджетное общеобразовательное учреждение лицей (технологический) с.Хрящевка муниципального района Ставропольский Самарской области</t>
  </si>
  <si>
    <t>Рейтинг участников по физической культуре окружного этапа ВсОШ 
 в 2018-2019 учебном году 
ЮНОШИ</t>
  </si>
  <si>
    <t>государственное бюджетное общеобразовательное  учреждение Самарской области  средняя общеобразовательная школа с. Подстепки муниципального района  Ставропольский Самарской области</t>
  </si>
  <si>
    <t>Рейнгард Альберт</t>
  </si>
  <si>
    <t>Ф.И. участника</t>
  </si>
  <si>
    <t>Яксонов Даниил</t>
  </si>
  <si>
    <t>Насыбулин Тимур</t>
  </si>
  <si>
    <t>Молдавчук Дмитрий</t>
  </si>
  <si>
    <t>Петров Евгений</t>
  </si>
  <si>
    <t>Мишин Дмитрий</t>
  </si>
  <si>
    <t>Саргсян Артем</t>
  </si>
  <si>
    <t>Семенов Кирилл</t>
  </si>
  <si>
    <t>Жестков Александр</t>
  </si>
  <si>
    <t>государственное бюджетное общеобразовательное учреждение Самарской области средняя общеобразовательная школа с. В-Санчелеево муниципального района Ставропольский Самарской области</t>
  </si>
  <si>
    <t>государственное бюджетное общеобразовательное  учреждение Самарской области  средняя общеобразовательная школа с. Ягодное муниципального района  Ставропольский Самарской области</t>
  </si>
  <si>
    <t>государственное бюджетное общеобразовательное  учреждение Самарской области  средняя общеобразовательная школа с. Борковка муниципального района  Ставропольский Самарской области</t>
  </si>
  <si>
    <t>государственное бюджетное общеобразовательное  учреждение Самарской области  средняя общеобразовательная школа п.Луначарский муниципального района  Ставропольский Самарской области</t>
  </si>
  <si>
    <t>Долгова Наталья Борисовна</t>
  </si>
  <si>
    <t>Аязова Ольга Васильевна</t>
  </si>
  <si>
    <t>Садчиков Евгений Владимирович</t>
  </si>
  <si>
    <t>Палагин Дмитрий Отариевич</t>
  </si>
  <si>
    <t>Осипова Ангелина</t>
  </si>
  <si>
    <t>государственное бюджетное общеобразовательное  учреждение Самарской области  средняя общеобразовательная школа с. В-Санчелеево муниципального района  Ставропольский Самарской области</t>
  </si>
  <si>
    <t>Казаева Светлана</t>
  </si>
  <si>
    <t>Николаева Екатерина</t>
  </si>
  <si>
    <t>Решетникова Анастасия</t>
  </si>
  <si>
    <t>Кобенко София</t>
  </si>
  <si>
    <t>Латыпова Елизавета</t>
  </si>
  <si>
    <t>Метелкина Татьяна</t>
  </si>
  <si>
    <t>Яксонов Олег Игортович</t>
  </si>
  <si>
    <t>Готфридт Анна</t>
  </si>
  <si>
    <t>Чуб Дарья</t>
  </si>
  <si>
    <t>Еремина Анастасия</t>
  </si>
  <si>
    <t>Кунгурова Дарья</t>
  </si>
  <si>
    <t>Фадеева Екатерина</t>
  </si>
  <si>
    <t>Левандовская Екатерина</t>
  </si>
  <si>
    <t>Коротцова Екатерина</t>
  </si>
  <si>
    <t>Кудрявцева Вероника</t>
  </si>
  <si>
    <t>Аветесян Роза</t>
  </si>
  <si>
    <t>8</t>
  </si>
  <si>
    <t>Свечникова Дарья</t>
  </si>
  <si>
    <t>7</t>
  </si>
  <si>
    <t>Щербакова Полина</t>
  </si>
  <si>
    <t>Кремнева Карина</t>
  </si>
  <si>
    <t>Болынова Татьяна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</si>
</sst>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55" applyFont="1" applyBorder="1" applyAlignment="1">
      <alignment horizontal="center" vertical="center" wrapText="1"/>
      <protection/>
    </xf>
    <xf numFmtId="2" fontId="38" fillId="0" borderId="10" xfId="0" applyNumberFormat="1" applyFont="1" applyFill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/>
    </xf>
    <xf numFmtId="49" fontId="39" fillId="0" borderId="10" xfId="55" applyNumberFormat="1" applyFont="1" applyFill="1" applyBorder="1" applyAlignment="1">
      <alignment horizontal="center" vertical="center" wrapText="1"/>
      <protection/>
    </xf>
    <xf numFmtId="0" fontId="39" fillId="0" borderId="10" xfId="55" applyFont="1" applyFill="1" applyBorder="1" applyAlignment="1">
      <alignment horizontal="center" vertical="center" wrapText="1"/>
      <protection/>
    </xf>
    <xf numFmtId="0" fontId="38" fillId="0" borderId="10" xfId="55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" fillId="0" borderId="10" xfId="54" applyFont="1" applyBorder="1" applyAlignment="1">
      <alignment horizontal="center" vertical="center" wrapText="1"/>
      <protection/>
    </xf>
    <xf numFmtId="0" fontId="39" fillId="0" borderId="11" xfId="55" applyFont="1" applyBorder="1" applyAlignment="1">
      <alignment horizontal="center" vertical="center" wrapText="1"/>
      <protection/>
    </xf>
    <xf numFmtId="2" fontId="38" fillId="0" borderId="10" xfId="0" applyNumberFormat="1" applyFont="1" applyBorder="1" applyAlignment="1">
      <alignment horizontal="center" vertical="center" wrapText="1"/>
    </xf>
    <xf numFmtId="2" fontId="38" fillId="0" borderId="10" xfId="0" applyNumberFormat="1" applyFont="1" applyBorder="1" applyAlignment="1">
      <alignment horizontal="center" vertical="center"/>
    </xf>
    <xf numFmtId="0" fontId="39" fillId="0" borderId="11" xfId="55" applyFont="1" applyFill="1" applyBorder="1" applyAlignment="1">
      <alignment horizontal="center" vertical="center" wrapText="1"/>
      <protection/>
    </xf>
    <xf numFmtId="0" fontId="39" fillId="0" borderId="10" xfId="0" applyFont="1" applyFill="1" applyBorder="1" applyAlignment="1">
      <alignment horizontal="center" vertical="center" wrapText="1"/>
    </xf>
    <xf numFmtId="0" fontId="38" fillId="0" borderId="11" xfId="55" applyFont="1" applyBorder="1" applyAlignment="1">
      <alignment horizontal="center" vertical="center" wrapText="1"/>
      <protection/>
    </xf>
    <xf numFmtId="2" fontId="38" fillId="0" borderId="10" xfId="0" applyNumberFormat="1" applyFont="1" applyFill="1" applyBorder="1" applyAlignment="1">
      <alignment horizontal="center" vertical="center"/>
    </xf>
    <xf numFmtId="164" fontId="38" fillId="34" borderId="10" xfId="0" applyNumberFormat="1" applyFont="1" applyFill="1" applyBorder="1" applyAlignment="1">
      <alignment horizontal="center" vertical="center"/>
    </xf>
    <xf numFmtId="2" fontId="38" fillId="34" borderId="10" xfId="0" applyNumberFormat="1" applyFont="1" applyFill="1" applyBorder="1" applyAlignment="1">
      <alignment horizontal="center" vertical="center"/>
    </xf>
    <xf numFmtId="2" fontId="38" fillId="34" borderId="10" xfId="0" applyNumberFormat="1" applyFont="1" applyFill="1" applyBorder="1" applyAlignment="1">
      <alignment horizontal="center" vertical="center" wrapText="1"/>
    </xf>
    <xf numFmtId="0" fontId="39" fillId="34" borderId="11" xfId="55" applyFont="1" applyFill="1" applyBorder="1" applyAlignment="1">
      <alignment horizontal="center" vertical="center" wrapText="1"/>
      <protection/>
    </xf>
    <xf numFmtId="0" fontId="38" fillId="34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zoomScale="90" zoomScaleNormal="90" zoomScalePageLayoutView="0" workbookViewId="0" topLeftCell="A22">
      <selection activeCell="L8" sqref="L8"/>
    </sheetView>
  </sheetViews>
  <sheetFormatPr defaultColWidth="9.140625" defaultRowHeight="15"/>
  <cols>
    <col min="1" max="1" width="4.28125" style="13" customWidth="1"/>
    <col min="2" max="2" width="12.421875" style="13" customWidth="1"/>
    <col min="3" max="3" width="12.28125" style="13" customWidth="1"/>
    <col min="4" max="4" width="9.140625" style="13" customWidth="1"/>
    <col min="5" max="5" width="16.00390625" style="13" customWidth="1"/>
    <col min="6" max="6" width="51.28125" style="13" customWidth="1"/>
    <col min="7" max="7" width="15.421875" style="13" customWidth="1"/>
    <col min="8" max="8" width="8.140625" style="13" customWidth="1"/>
    <col min="9" max="9" width="6.8515625" style="13" customWidth="1"/>
    <col min="10" max="10" width="8.28125" style="13" customWidth="1"/>
    <col min="11" max="11" width="6.8515625" style="13" customWidth="1"/>
    <col min="12" max="12" width="8.8515625" style="13" customWidth="1"/>
    <col min="13" max="13" width="7.00390625" style="13" customWidth="1"/>
    <col min="14" max="14" width="9.00390625" style="13" customWidth="1"/>
    <col min="15" max="15" width="7.7109375" style="13" customWidth="1"/>
    <col min="16" max="16" width="10.00390625" style="13" customWidth="1"/>
    <col min="17" max="16384" width="9.140625" style="13" customWidth="1"/>
  </cols>
  <sheetData>
    <row r="1" spans="1:16" ht="47.25" customHeight="1">
      <c r="A1" s="28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42" customHeight="1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31" t="s">
        <v>7</v>
      </c>
      <c r="I2" s="32"/>
      <c r="J2" s="27" t="s">
        <v>8</v>
      </c>
      <c r="K2" s="27"/>
      <c r="L2" s="27" t="s">
        <v>9</v>
      </c>
      <c r="M2" s="27"/>
      <c r="N2" s="27" t="s">
        <v>10</v>
      </c>
      <c r="O2" s="27"/>
      <c r="P2" s="30" t="s">
        <v>11</v>
      </c>
    </row>
    <row r="3" spans="1:16" ht="25.5">
      <c r="A3" s="27"/>
      <c r="B3" s="27"/>
      <c r="C3" s="27"/>
      <c r="D3" s="27"/>
      <c r="E3" s="27"/>
      <c r="F3" s="27"/>
      <c r="G3" s="27"/>
      <c r="H3" s="1" t="s">
        <v>12</v>
      </c>
      <c r="I3" s="1" t="s">
        <v>13</v>
      </c>
      <c r="J3" s="2" t="s">
        <v>14</v>
      </c>
      <c r="K3" s="1" t="s">
        <v>13</v>
      </c>
      <c r="L3" s="2" t="s">
        <v>15</v>
      </c>
      <c r="M3" s="1" t="s">
        <v>13</v>
      </c>
      <c r="N3" s="2" t="s">
        <v>16</v>
      </c>
      <c r="O3" s="1" t="s">
        <v>13</v>
      </c>
      <c r="P3" s="30"/>
    </row>
    <row r="4" spans="1:16" ht="76.5">
      <c r="A4" s="3">
        <v>1</v>
      </c>
      <c r="B4" s="3" t="s">
        <v>17</v>
      </c>
      <c r="C4" s="3" t="s">
        <v>18</v>
      </c>
      <c r="D4" s="4">
        <v>7</v>
      </c>
      <c r="E4" s="4" t="s">
        <v>58</v>
      </c>
      <c r="F4" s="3" t="s">
        <v>23</v>
      </c>
      <c r="G4" s="15" t="s">
        <v>20</v>
      </c>
      <c r="H4" s="26"/>
      <c r="I4" s="24"/>
      <c r="J4" s="22">
        <v>7.2</v>
      </c>
      <c r="K4" s="24">
        <f aca="true" t="shared" si="0" ref="K4:K10">30*J4/9.5</f>
        <v>22.736842105263158</v>
      </c>
      <c r="L4" s="24">
        <v>80.88</v>
      </c>
      <c r="M4" s="24">
        <f>20*34.09/L4</f>
        <v>8.429772502472801</v>
      </c>
      <c r="N4" s="17"/>
      <c r="O4" s="16"/>
      <c r="P4" s="16">
        <f>I4+K4+M4+O4</f>
        <v>31.16661460773596</v>
      </c>
    </row>
    <row r="5" spans="1:16" ht="76.5">
      <c r="A5" s="12">
        <v>2</v>
      </c>
      <c r="B5" s="3" t="s">
        <v>17</v>
      </c>
      <c r="C5" s="3" t="s">
        <v>18</v>
      </c>
      <c r="D5" s="4">
        <v>7</v>
      </c>
      <c r="E5" s="4" t="s">
        <v>59</v>
      </c>
      <c r="F5" s="3" t="s">
        <v>23</v>
      </c>
      <c r="G5" s="15" t="s">
        <v>20</v>
      </c>
      <c r="H5" s="3"/>
      <c r="I5" s="5"/>
      <c r="J5" s="22">
        <v>8.6</v>
      </c>
      <c r="K5" s="24">
        <f t="shared" si="0"/>
        <v>27.157894736842106</v>
      </c>
      <c r="L5" s="24">
        <v>98.72</v>
      </c>
      <c r="M5" s="24">
        <f>20*34.09/L5</f>
        <v>6.906401944894652</v>
      </c>
      <c r="N5" s="17">
        <v>196.59</v>
      </c>
      <c r="O5" s="16">
        <f aca="true" t="shared" si="1" ref="O5:O20">25*148.09/N5</f>
        <v>18.832341421232005</v>
      </c>
      <c r="P5" s="16">
        <f>I5+K5+M5+O5</f>
        <v>52.896638102968765</v>
      </c>
    </row>
    <row r="6" spans="1:16" ht="76.5">
      <c r="A6" s="3">
        <v>3</v>
      </c>
      <c r="B6" s="3" t="s">
        <v>17</v>
      </c>
      <c r="C6" s="3" t="s">
        <v>18</v>
      </c>
      <c r="D6" s="4">
        <v>7</v>
      </c>
      <c r="E6" s="4" t="s">
        <v>60</v>
      </c>
      <c r="F6" s="3" t="s">
        <v>23</v>
      </c>
      <c r="G6" s="15" t="s">
        <v>20</v>
      </c>
      <c r="H6" s="3"/>
      <c r="I6" s="5"/>
      <c r="J6" s="22">
        <v>8.2</v>
      </c>
      <c r="K6" s="24">
        <f t="shared" si="0"/>
        <v>25.89473684210526</v>
      </c>
      <c r="L6" s="16">
        <v>88.63</v>
      </c>
      <c r="M6" s="16">
        <f>20*25.6/L6</f>
        <v>5.776825002820716</v>
      </c>
      <c r="N6" s="17">
        <v>189.99</v>
      </c>
      <c r="O6" s="16">
        <f t="shared" si="1"/>
        <v>19.486551923785463</v>
      </c>
      <c r="P6" s="16">
        <f>I6+K6+M6+O6</f>
        <v>51.15811376871144</v>
      </c>
    </row>
    <row r="7" spans="1:16" ht="76.5">
      <c r="A7" s="12">
        <v>4</v>
      </c>
      <c r="B7" s="3" t="s">
        <v>17</v>
      </c>
      <c r="C7" s="3" t="s">
        <v>18</v>
      </c>
      <c r="D7" s="4">
        <v>7</v>
      </c>
      <c r="E7" s="14" t="s">
        <v>61</v>
      </c>
      <c r="F7" s="3" t="s">
        <v>23</v>
      </c>
      <c r="G7" s="15" t="s">
        <v>20</v>
      </c>
      <c r="H7" s="26"/>
      <c r="I7" s="24"/>
      <c r="J7" s="6">
        <v>6.4</v>
      </c>
      <c r="K7" s="16">
        <f t="shared" si="0"/>
        <v>20.210526315789473</v>
      </c>
      <c r="L7" s="16">
        <v>84.65</v>
      </c>
      <c r="M7" s="16">
        <f aca="true" t="shared" si="2" ref="M7:M21">20*34.09/L7</f>
        <v>8.054341405788541</v>
      </c>
      <c r="N7" s="23">
        <v>193.89</v>
      </c>
      <c r="O7" s="24">
        <f t="shared" si="1"/>
        <v>19.09458971581825</v>
      </c>
      <c r="P7" s="16">
        <f>I7+K7+M7+O7</f>
        <v>47.35945743739626</v>
      </c>
    </row>
    <row r="8" spans="1:16" ht="63.75">
      <c r="A8" s="3">
        <v>5</v>
      </c>
      <c r="B8" s="3" t="s">
        <v>17</v>
      </c>
      <c r="C8" s="3" t="s">
        <v>18</v>
      </c>
      <c r="D8" s="7" t="s">
        <v>63</v>
      </c>
      <c r="E8" s="8" t="s">
        <v>62</v>
      </c>
      <c r="F8" s="3" t="s">
        <v>26</v>
      </c>
      <c r="G8" s="15" t="s">
        <v>43</v>
      </c>
      <c r="H8" s="26"/>
      <c r="I8" s="24"/>
      <c r="J8" s="22">
        <v>6.4</v>
      </c>
      <c r="K8" s="24">
        <f t="shared" si="0"/>
        <v>20.210526315789473</v>
      </c>
      <c r="L8" s="16">
        <v>61.9</v>
      </c>
      <c r="M8" s="16">
        <f t="shared" si="2"/>
        <v>11.01453957996769</v>
      </c>
      <c r="N8" s="17">
        <v>171.51</v>
      </c>
      <c r="O8" s="16">
        <f t="shared" si="1"/>
        <v>21.586204886012478</v>
      </c>
      <c r="P8" s="16">
        <f>I8+K8+M8+O8</f>
        <v>52.811270781769636</v>
      </c>
    </row>
    <row r="9" spans="1:16" ht="63.75">
      <c r="A9" s="12">
        <v>6</v>
      </c>
      <c r="B9" s="3" t="s">
        <v>17</v>
      </c>
      <c r="C9" s="3" t="s">
        <v>18</v>
      </c>
      <c r="D9" s="7" t="s">
        <v>65</v>
      </c>
      <c r="E9" s="8" t="s">
        <v>64</v>
      </c>
      <c r="F9" s="3" t="s">
        <v>26</v>
      </c>
      <c r="G9" s="15" t="s">
        <v>43</v>
      </c>
      <c r="H9" s="3"/>
      <c r="I9" s="5"/>
      <c r="J9" s="6">
        <v>9</v>
      </c>
      <c r="K9" s="16">
        <f t="shared" si="0"/>
        <v>28.42105263157895</v>
      </c>
      <c r="L9" s="16">
        <v>45.87</v>
      </c>
      <c r="M9" s="16">
        <f t="shared" si="2"/>
        <v>14.863745367342492</v>
      </c>
      <c r="N9" s="17">
        <v>161.09</v>
      </c>
      <c r="O9" s="16">
        <f t="shared" si="1"/>
        <v>22.98249425786827</v>
      </c>
      <c r="P9" s="16">
        <f>I9+K9+M9+O9</f>
        <v>66.26729225678972</v>
      </c>
    </row>
    <row r="10" spans="1:16" ht="63.75">
      <c r="A10" s="3">
        <v>7</v>
      </c>
      <c r="B10" s="3" t="s">
        <v>17</v>
      </c>
      <c r="C10" s="3" t="s">
        <v>18</v>
      </c>
      <c r="D10" s="4">
        <v>8</v>
      </c>
      <c r="E10" s="14" t="s">
        <v>45</v>
      </c>
      <c r="F10" s="3" t="s">
        <v>46</v>
      </c>
      <c r="G10" s="20" t="s">
        <v>41</v>
      </c>
      <c r="H10" s="3"/>
      <c r="I10" s="5"/>
      <c r="J10" s="6">
        <v>8.4</v>
      </c>
      <c r="K10" s="16">
        <f t="shared" si="0"/>
        <v>26.526315789473685</v>
      </c>
      <c r="L10" s="24">
        <v>38.34</v>
      </c>
      <c r="M10" s="24">
        <f t="shared" si="2"/>
        <v>17.7829942618675</v>
      </c>
      <c r="N10" s="17">
        <v>173.63</v>
      </c>
      <c r="O10" s="16">
        <f t="shared" si="1"/>
        <v>21.322640096757475</v>
      </c>
      <c r="P10" s="16">
        <f>I10+K10+M10+O10</f>
        <v>65.63195014809867</v>
      </c>
    </row>
    <row r="11" spans="1:16" ht="63.75">
      <c r="A11" s="12">
        <v>8</v>
      </c>
      <c r="B11" s="3" t="s">
        <v>17</v>
      </c>
      <c r="C11" s="3" t="s">
        <v>18</v>
      </c>
      <c r="D11" s="4">
        <v>8</v>
      </c>
      <c r="E11" s="4" t="s">
        <v>48</v>
      </c>
      <c r="F11" s="3" t="s">
        <v>46</v>
      </c>
      <c r="G11" s="20" t="s">
        <v>41</v>
      </c>
      <c r="H11" s="3"/>
      <c r="I11" s="5"/>
      <c r="J11" s="6">
        <v>7.7</v>
      </c>
      <c r="K11" s="16">
        <f>30*J11/9.4</f>
        <v>24.574468085106382</v>
      </c>
      <c r="L11" s="16">
        <v>72.65</v>
      </c>
      <c r="M11" s="16">
        <f t="shared" si="2"/>
        <v>9.384721266345492</v>
      </c>
      <c r="N11" s="17">
        <v>174.34</v>
      </c>
      <c r="O11" s="16">
        <f t="shared" si="1"/>
        <v>21.235803602156704</v>
      </c>
      <c r="P11" s="16">
        <f>I11+K11+M11+O11</f>
        <v>55.194992953608576</v>
      </c>
    </row>
    <row r="12" spans="1:16" ht="63.75">
      <c r="A12" s="3">
        <v>9</v>
      </c>
      <c r="B12" s="3" t="s">
        <v>17</v>
      </c>
      <c r="C12" s="3" t="s">
        <v>18</v>
      </c>
      <c r="D12" s="4">
        <v>7</v>
      </c>
      <c r="E12" s="14" t="s">
        <v>47</v>
      </c>
      <c r="F12" s="3" t="s">
        <v>46</v>
      </c>
      <c r="G12" s="20" t="s">
        <v>42</v>
      </c>
      <c r="H12" s="3"/>
      <c r="I12" s="5"/>
      <c r="J12" s="6">
        <v>7.6</v>
      </c>
      <c r="K12" s="16">
        <f aca="true" t="shared" si="3" ref="K12:K23">30*J12/9.5</f>
        <v>24</v>
      </c>
      <c r="L12" s="16">
        <v>45.97</v>
      </c>
      <c r="M12" s="16">
        <f t="shared" si="2"/>
        <v>14.831411790298022</v>
      </c>
      <c r="N12" s="23">
        <v>172.09</v>
      </c>
      <c r="O12" s="24">
        <f t="shared" si="1"/>
        <v>21.513452263350572</v>
      </c>
      <c r="P12" s="16">
        <f>I12+K12+M12+O12</f>
        <v>60.34486405364859</v>
      </c>
    </row>
    <row r="13" spans="1:16" ht="68.25" customHeight="1">
      <c r="A13" s="12">
        <v>10</v>
      </c>
      <c r="B13" s="3" t="s">
        <v>17</v>
      </c>
      <c r="C13" s="3" t="s">
        <v>18</v>
      </c>
      <c r="D13" s="4">
        <v>8</v>
      </c>
      <c r="E13" s="4" t="s">
        <v>49</v>
      </c>
      <c r="F13" s="3" t="s">
        <v>24</v>
      </c>
      <c r="G13" s="15" t="s">
        <v>19</v>
      </c>
      <c r="H13" s="3"/>
      <c r="I13" s="5"/>
      <c r="J13" s="6">
        <v>9.5</v>
      </c>
      <c r="K13" s="16">
        <f t="shared" si="3"/>
        <v>30</v>
      </c>
      <c r="L13" s="16">
        <v>58.97</v>
      </c>
      <c r="M13" s="16">
        <f t="shared" si="2"/>
        <v>11.561811090384943</v>
      </c>
      <c r="N13" s="17">
        <v>165.76</v>
      </c>
      <c r="O13" s="16">
        <f t="shared" si="1"/>
        <v>22.335002413127416</v>
      </c>
      <c r="P13" s="16">
        <f>I13+K13+M13+O13</f>
        <v>63.89681350351236</v>
      </c>
    </row>
    <row r="14" spans="1:16" ht="51">
      <c r="A14" s="3">
        <v>11</v>
      </c>
      <c r="B14" s="3" t="s">
        <v>17</v>
      </c>
      <c r="C14" s="3" t="s">
        <v>18</v>
      </c>
      <c r="D14" s="8">
        <v>7</v>
      </c>
      <c r="E14" s="8" t="s">
        <v>50</v>
      </c>
      <c r="F14" s="3" t="s">
        <v>24</v>
      </c>
      <c r="G14" s="15" t="s">
        <v>19</v>
      </c>
      <c r="H14" s="3"/>
      <c r="I14" s="5"/>
      <c r="J14" s="6">
        <v>8.7</v>
      </c>
      <c r="K14" s="16">
        <f t="shared" si="3"/>
        <v>27.473684210526315</v>
      </c>
      <c r="L14" s="16">
        <v>50.31</v>
      </c>
      <c r="M14" s="16">
        <f t="shared" si="2"/>
        <v>13.55197773802425</v>
      </c>
      <c r="N14" s="17">
        <v>161.38</v>
      </c>
      <c r="O14" s="16">
        <f t="shared" si="1"/>
        <v>22.941194695749164</v>
      </c>
      <c r="P14" s="16">
        <f>I14+K14+M14+O14</f>
        <v>63.966856644299725</v>
      </c>
    </row>
    <row r="15" spans="1:16" ht="51">
      <c r="A15" s="12">
        <v>12</v>
      </c>
      <c r="B15" s="3" t="s">
        <v>17</v>
      </c>
      <c r="C15" s="3" t="s">
        <v>18</v>
      </c>
      <c r="D15" s="9">
        <v>7</v>
      </c>
      <c r="E15" s="9" t="s">
        <v>51</v>
      </c>
      <c r="F15" s="3" t="s">
        <v>24</v>
      </c>
      <c r="G15" s="15" t="s">
        <v>19</v>
      </c>
      <c r="H15" s="3"/>
      <c r="I15" s="5"/>
      <c r="J15" s="6">
        <v>7.8</v>
      </c>
      <c r="K15" s="16">
        <f t="shared" si="3"/>
        <v>24.63157894736842</v>
      </c>
      <c r="L15" s="16">
        <v>47.91</v>
      </c>
      <c r="M15" s="16">
        <f t="shared" si="2"/>
        <v>14.230849509496975</v>
      </c>
      <c r="N15" s="17">
        <v>167.82</v>
      </c>
      <c r="O15" s="16">
        <f t="shared" si="1"/>
        <v>22.06083899416041</v>
      </c>
      <c r="P15" s="16">
        <f>I15+K15+M15+O15</f>
        <v>60.92326745102581</v>
      </c>
    </row>
    <row r="16" spans="1:16" ht="76.5">
      <c r="A16" s="3">
        <v>13</v>
      </c>
      <c r="B16" s="3" t="s">
        <v>17</v>
      </c>
      <c r="C16" s="3" t="s">
        <v>18</v>
      </c>
      <c r="D16" s="9">
        <v>8</v>
      </c>
      <c r="E16" s="9" t="s">
        <v>52</v>
      </c>
      <c r="F16" s="3" t="s">
        <v>23</v>
      </c>
      <c r="G16" s="15" t="s">
        <v>53</v>
      </c>
      <c r="H16" s="3"/>
      <c r="I16" s="5"/>
      <c r="J16" s="6">
        <v>8.8</v>
      </c>
      <c r="K16" s="16">
        <f t="shared" si="3"/>
        <v>27.789473684210527</v>
      </c>
      <c r="L16" s="16">
        <v>34.09</v>
      </c>
      <c r="M16" s="16">
        <f t="shared" si="2"/>
        <v>20</v>
      </c>
      <c r="N16" s="23">
        <v>159.59</v>
      </c>
      <c r="O16" s="24">
        <f t="shared" si="1"/>
        <v>23.198508678488626</v>
      </c>
      <c r="P16" s="16">
        <f>I16+K16+M16+O16</f>
        <v>70.98798236269916</v>
      </c>
    </row>
    <row r="17" spans="1:16" ht="76.5">
      <c r="A17" s="12">
        <v>14</v>
      </c>
      <c r="B17" s="3" t="s">
        <v>17</v>
      </c>
      <c r="C17" s="3" t="s">
        <v>18</v>
      </c>
      <c r="D17" s="10">
        <v>8</v>
      </c>
      <c r="E17" s="11" t="s">
        <v>54</v>
      </c>
      <c r="F17" s="3" t="s">
        <v>23</v>
      </c>
      <c r="G17" s="15" t="s">
        <v>53</v>
      </c>
      <c r="H17" s="3"/>
      <c r="I17" s="5"/>
      <c r="J17" s="6">
        <v>9.1</v>
      </c>
      <c r="K17" s="16">
        <f t="shared" si="3"/>
        <v>28.736842105263158</v>
      </c>
      <c r="L17" s="16">
        <v>39</v>
      </c>
      <c r="M17" s="16">
        <f t="shared" si="2"/>
        <v>17.482051282051284</v>
      </c>
      <c r="N17" s="17">
        <v>165.44</v>
      </c>
      <c r="O17" s="16">
        <f t="shared" si="1"/>
        <v>22.378203578336556</v>
      </c>
      <c r="P17" s="16">
        <f>I17+K17+M17+O17</f>
        <v>68.59709696565099</v>
      </c>
    </row>
    <row r="18" spans="1:16" ht="76.5">
      <c r="A18" s="3">
        <v>15</v>
      </c>
      <c r="B18" s="3" t="s">
        <v>17</v>
      </c>
      <c r="C18" s="3" t="s">
        <v>18</v>
      </c>
      <c r="D18" s="9">
        <v>8</v>
      </c>
      <c r="E18" s="9" t="s">
        <v>55</v>
      </c>
      <c r="F18" s="3" t="s">
        <v>23</v>
      </c>
      <c r="G18" s="15" t="s">
        <v>53</v>
      </c>
      <c r="H18" s="3"/>
      <c r="I18" s="5"/>
      <c r="J18" s="6">
        <v>8.6</v>
      </c>
      <c r="K18" s="16">
        <f t="shared" si="3"/>
        <v>27.157894736842106</v>
      </c>
      <c r="L18" s="16">
        <v>56.41</v>
      </c>
      <c r="M18" s="16">
        <f t="shared" si="2"/>
        <v>12.086509484134021</v>
      </c>
      <c r="N18" s="17">
        <v>163.9</v>
      </c>
      <c r="O18" s="16">
        <f t="shared" si="1"/>
        <v>22.588468578401464</v>
      </c>
      <c r="P18" s="16">
        <f>I18+K18+M18+O18</f>
        <v>61.8328727993776</v>
      </c>
    </row>
    <row r="19" spans="1:16" ht="76.5">
      <c r="A19" s="12">
        <v>16</v>
      </c>
      <c r="B19" s="3" t="s">
        <v>17</v>
      </c>
      <c r="C19" s="3" t="s">
        <v>18</v>
      </c>
      <c r="D19" s="4">
        <v>8</v>
      </c>
      <c r="E19" s="4" t="s">
        <v>56</v>
      </c>
      <c r="F19" s="3" t="s">
        <v>23</v>
      </c>
      <c r="G19" s="15" t="s">
        <v>53</v>
      </c>
      <c r="H19" s="3"/>
      <c r="I19" s="5"/>
      <c r="J19" s="6">
        <v>9.1</v>
      </c>
      <c r="K19" s="16">
        <f t="shared" si="3"/>
        <v>28.736842105263158</v>
      </c>
      <c r="L19" s="16">
        <v>62</v>
      </c>
      <c r="M19" s="16">
        <f t="shared" si="2"/>
        <v>10.996774193548388</v>
      </c>
      <c r="N19" s="21">
        <v>148.09</v>
      </c>
      <c r="O19" s="16">
        <f t="shared" si="1"/>
        <v>25</v>
      </c>
      <c r="P19" s="16">
        <f>I19+K19+M19+O19</f>
        <v>64.73361629881154</v>
      </c>
    </row>
    <row r="20" spans="1:16" ht="76.5">
      <c r="A20" s="3">
        <v>17</v>
      </c>
      <c r="B20" s="3" t="s">
        <v>17</v>
      </c>
      <c r="C20" s="3" t="s">
        <v>18</v>
      </c>
      <c r="D20" s="11">
        <v>8</v>
      </c>
      <c r="E20" s="4" t="s">
        <v>57</v>
      </c>
      <c r="F20" s="3" t="s">
        <v>23</v>
      </c>
      <c r="G20" s="15" t="s">
        <v>53</v>
      </c>
      <c r="H20" s="3"/>
      <c r="I20" s="5"/>
      <c r="J20" s="6">
        <v>8.3</v>
      </c>
      <c r="K20" s="16">
        <f t="shared" si="3"/>
        <v>26.210526315789476</v>
      </c>
      <c r="L20" s="16">
        <v>64.9</v>
      </c>
      <c r="M20" s="16">
        <f t="shared" si="2"/>
        <v>10.505392912172573</v>
      </c>
      <c r="N20" s="17">
        <v>183.68</v>
      </c>
      <c r="O20" s="16">
        <f t="shared" si="1"/>
        <v>20.155977787456447</v>
      </c>
      <c r="P20" s="16">
        <f>I20+K20+M20+O20</f>
        <v>56.8718970154185</v>
      </c>
    </row>
    <row r="21" spans="1:16" ht="63.75">
      <c r="A21" s="12">
        <v>18</v>
      </c>
      <c r="B21" s="3" t="s">
        <v>17</v>
      </c>
      <c r="C21" s="3" t="s">
        <v>18</v>
      </c>
      <c r="D21" s="11">
        <v>8</v>
      </c>
      <c r="E21" s="4" t="s">
        <v>66</v>
      </c>
      <c r="F21" s="3" t="s">
        <v>38</v>
      </c>
      <c r="G21" s="15" t="s">
        <v>21</v>
      </c>
      <c r="H21" s="3"/>
      <c r="I21" s="5"/>
      <c r="J21" s="6">
        <v>9.4</v>
      </c>
      <c r="K21" s="16">
        <f t="shared" si="3"/>
        <v>29.68421052631579</v>
      </c>
      <c r="L21" s="16">
        <v>63.53</v>
      </c>
      <c r="M21" s="16">
        <f t="shared" si="2"/>
        <v>10.731937667243823</v>
      </c>
      <c r="N21" s="17"/>
      <c r="O21" s="16"/>
      <c r="P21" s="16">
        <f>I21+K21+M21+O21</f>
        <v>40.416148193559614</v>
      </c>
    </row>
    <row r="22" spans="1:16" ht="63.75">
      <c r="A22" s="3">
        <v>19</v>
      </c>
      <c r="B22" s="3" t="s">
        <v>17</v>
      </c>
      <c r="C22" s="3" t="s">
        <v>18</v>
      </c>
      <c r="D22" s="4">
        <v>8</v>
      </c>
      <c r="E22" s="4" t="s">
        <v>67</v>
      </c>
      <c r="F22" s="3" t="s">
        <v>39</v>
      </c>
      <c r="G22" s="18" t="s">
        <v>44</v>
      </c>
      <c r="H22" s="3"/>
      <c r="I22" s="5"/>
      <c r="J22" s="6">
        <v>9.4</v>
      </c>
      <c r="K22" s="16">
        <f t="shared" si="3"/>
        <v>29.68421052631579</v>
      </c>
      <c r="L22" s="16">
        <v>78.84</v>
      </c>
      <c r="M22" s="16">
        <v>8.65</v>
      </c>
      <c r="N22" s="17">
        <v>179.36</v>
      </c>
      <c r="O22" s="16">
        <f>25*148.09/N22</f>
        <v>20.64144736842105</v>
      </c>
      <c r="P22" s="16">
        <f>I22+K22+M22+O22</f>
        <v>58.97565789473684</v>
      </c>
    </row>
    <row r="23" spans="1:16" ht="63.75">
      <c r="A23" s="12">
        <v>20</v>
      </c>
      <c r="B23" s="3" t="s">
        <v>17</v>
      </c>
      <c r="C23" s="3" t="s">
        <v>18</v>
      </c>
      <c r="D23" s="4">
        <v>8</v>
      </c>
      <c r="E23" s="4" t="s">
        <v>68</v>
      </c>
      <c r="F23" s="3" t="s">
        <v>39</v>
      </c>
      <c r="G23" s="25" t="s">
        <v>44</v>
      </c>
      <c r="H23" s="3"/>
      <c r="I23" s="5"/>
      <c r="J23" s="6">
        <v>7.4</v>
      </c>
      <c r="K23" s="16">
        <f t="shared" si="3"/>
        <v>23.36842105263158</v>
      </c>
      <c r="L23" s="16">
        <v>81.25</v>
      </c>
      <c r="M23" s="16">
        <v>8.39</v>
      </c>
      <c r="N23" s="17">
        <v>211.24</v>
      </c>
      <c r="O23" s="16">
        <v>17.53</v>
      </c>
      <c r="P23" s="16">
        <f>I23+K23+M23+O23</f>
        <v>49.28842105263158</v>
      </c>
    </row>
  </sheetData>
  <sheetProtection/>
  <mergeCells count="13">
    <mergeCell ref="A1:P1"/>
    <mergeCell ref="G2:G3"/>
    <mergeCell ref="H2:I2"/>
    <mergeCell ref="J2:K2"/>
    <mergeCell ref="L2:M2"/>
    <mergeCell ref="N2:O2"/>
    <mergeCell ref="P2:P3"/>
    <mergeCell ref="A2:A3"/>
    <mergeCell ref="B2:B3"/>
    <mergeCell ref="C2:C3"/>
    <mergeCell ref="D2:D3"/>
    <mergeCell ref="E2:E3"/>
    <mergeCell ref="F2:F3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7">
      <selection activeCell="F24" sqref="F24"/>
    </sheetView>
  </sheetViews>
  <sheetFormatPr defaultColWidth="9.140625" defaultRowHeight="15"/>
  <cols>
    <col min="1" max="1" width="4.00390625" style="13" customWidth="1"/>
    <col min="2" max="2" width="12.8515625" style="13" customWidth="1"/>
    <col min="3" max="3" width="13.8515625" style="13" customWidth="1"/>
    <col min="4" max="4" width="9.140625" style="13" customWidth="1"/>
    <col min="5" max="5" width="17.140625" style="13" customWidth="1"/>
    <col min="6" max="6" width="62.28125" style="13" customWidth="1"/>
    <col min="7" max="7" width="15.57421875" style="13" customWidth="1"/>
    <col min="8" max="8" width="8.00390625" style="13" customWidth="1"/>
    <col min="9" max="9" width="7.57421875" style="13" customWidth="1"/>
    <col min="10" max="10" width="8.7109375" style="13" customWidth="1"/>
    <col min="11" max="11" width="7.57421875" style="13" customWidth="1"/>
    <col min="12" max="12" width="8.7109375" style="13" customWidth="1"/>
    <col min="13" max="13" width="7.57421875" style="13" customWidth="1"/>
    <col min="14" max="14" width="9.140625" style="13" customWidth="1"/>
    <col min="15" max="15" width="7.57421875" style="13" customWidth="1"/>
    <col min="16" max="16" width="10.28125" style="13" customWidth="1"/>
    <col min="17" max="16384" width="9.140625" style="13" customWidth="1"/>
  </cols>
  <sheetData>
    <row r="1" spans="1:16" ht="36.75" customHeight="1">
      <c r="A1" s="28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39.75" customHeight="1">
      <c r="A2" s="27" t="s">
        <v>0</v>
      </c>
      <c r="B2" s="27" t="s">
        <v>1</v>
      </c>
      <c r="C2" s="27" t="s">
        <v>2</v>
      </c>
      <c r="D2" s="27" t="s">
        <v>3</v>
      </c>
      <c r="E2" s="27" t="s">
        <v>28</v>
      </c>
      <c r="F2" s="27" t="s">
        <v>5</v>
      </c>
      <c r="G2" s="27" t="s">
        <v>6</v>
      </c>
      <c r="H2" s="27" t="s">
        <v>7</v>
      </c>
      <c r="I2" s="27"/>
      <c r="J2" s="27" t="s">
        <v>8</v>
      </c>
      <c r="K2" s="27"/>
      <c r="L2" s="27" t="s">
        <v>9</v>
      </c>
      <c r="M2" s="27"/>
      <c r="N2" s="27" t="s">
        <v>10</v>
      </c>
      <c r="O2" s="27"/>
      <c r="P2" s="30" t="s">
        <v>11</v>
      </c>
    </row>
    <row r="3" spans="1:16" ht="25.5">
      <c r="A3" s="27"/>
      <c r="B3" s="27"/>
      <c r="C3" s="27"/>
      <c r="D3" s="27"/>
      <c r="E3" s="27"/>
      <c r="F3" s="27"/>
      <c r="G3" s="27"/>
      <c r="H3" s="1" t="s">
        <v>12</v>
      </c>
      <c r="I3" s="1" t="s">
        <v>13</v>
      </c>
      <c r="J3" s="2" t="s">
        <v>14</v>
      </c>
      <c r="K3" s="1" t="s">
        <v>13</v>
      </c>
      <c r="L3" s="2" t="s">
        <v>15</v>
      </c>
      <c r="M3" s="1" t="s">
        <v>13</v>
      </c>
      <c r="N3" s="2" t="s">
        <v>16</v>
      </c>
      <c r="O3" s="1" t="s">
        <v>13</v>
      </c>
      <c r="P3" s="30"/>
    </row>
    <row r="4" spans="1:16" ht="38.25">
      <c r="A4" s="12">
        <v>1</v>
      </c>
      <c r="B4" s="12" t="s">
        <v>17</v>
      </c>
      <c r="C4" s="3" t="s">
        <v>18</v>
      </c>
      <c r="D4" s="4">
        <v>8</v>
      </c>
      <c r="E4" s="14" t="s">
        <v>27</v>
      </c>
      <c r="F4" s="3" t="s">
        <v>24</v>
      </c>
      <c r="G4" s="15" t="s">
        <v>19</v>
      </c>
      <c r="H4" s="16"/>
      <c r="I4" s="17"/>
      <c r="J4" s="22">
        <v>8.3</v>
      </c>
      <c r="K4" s="23">
        <f aca="true" t="shared" si="0" ref="K4:K12">30*J4/9</f>
        <v>27.66666666666667</v>
      </c>
      <c r="L4" s="24">
        <v>57.75</v>
      </c>
      <c r="M4" s="23">
        <f aca="true" t="shared" si="1" ref="M4:M12">20*30.04/L4</f>
        <v>10.403463203463202</v>
      </c>
      <c r="N4" s="23">
        <v>153.59</v>
      </c>
      <c r="O4" s="17">
        <f aca="true" t="shared" si="2" ref="O4:O11">25*146.21/N4</f>
        <v>23.798749918614494</v>
      </c>
      <c r="P4" s="17">
        <f>I4+K4+M4+O4</f>
        <v>61.868879788744366</v>
      </c>
    </row>
    <row r="5" spans="1:16" ht="38.25">
      <c r="A5" s="12">
        <v>2</v>
      </c>
      <c r="B5" s="12" t="s">
        <v>17</v>
      </c>
      <c r="C5" s="3" t="s">
        <v>18</v>
      </c>
      <c r="D5" s="4">
        <v>6</v>
      </c>
      <c r="E5" s="14" t="s">
        <v>29</v>
      </c>
      <c r="F5" s="3" t="s">
        <v>24</v>
      </c>
      <c r="G5" s="15" t="s">
        <v>19</v>
      </c>
      <c r="H5" s="16"/>
      <c r="I5" s="17"/>
      <c r="J5" s="6">
        <v>8.6</v>
      </c>
      <c r="K5" s="17">
        <f t="shared" si="0"/>
        <v>28.666666666666668</v>
      </c>
      <c r="L5" s="24">
        <v>47.93</v>
      </c>
      <c r="M5" s="23">
        <f t="shared" si="1"/>
        <v>12.534946797412893</v>
      </c>
      <c r="N5" s="17">
        <v>149.1</v>
      </c>
      <c r="O5" s="17">
        <f t="shared" si="2"/>
        <v>24.515425888665327</v>
      </c>
      <c r="P5" s="17">
        <f aca="true" t="shared" si="3" ref="P5:P11">I5+K5+M5+O5</f>
        <v>65.71703935274488</v>
      </c>
    </row>
    <row r="6" spans="1:16" ht="51">
      <c r="A6" s="12">
        <v>3</v>
      </c>
      <c r="B6" s="12" t="s">
        <v>17</v>
      </c>
      <c r="C6" s="3" t="s">
        <v>18</v>
      </c>
      <c r="D6" s="4">
        <v>7</v>
      </c>
      <c r="E6" s="14" t="s">
        <v>30</v>
      </c>
      <c r="F6" s="3" t="s">
        <v>26</v>
      </c>
      <c r="G6" s="15" t="s">
        <v>43</v>
      </c>
      <c r="H6" s="16"/>
      <c r="I6" s="17"/>
      <c r="J6" s="22">
        <v>6</v>
      </c>
      <c r="K6" s="23">
        <f t="shared" si="0"/>
        <v>20</v>
      </c>
      <c r="L6" s="24">
        <v>78.03</v>
      </c>
      <c r="M6" s="23">
        <f t="shared" si="1"/>
        <v>7.699602716903755</v>
      </c>
      <c r="N6" s="23">
        <v>171.48</v>
      </c>
      <c r="O6" s="17">
        <f t="shared" si="2"/>
        <v>21.315896897597387</v>
      </c>
      <c r="P6" s="17">
        <f t="shared" si="3"/>
        <v>49.01549961450114</v>
      </c>
    </row>
    <row r="7" spans="1:16" ht="51">
      <c r="A7" s="12">
        <v>4</v>
      </c>
      <c r="B7" s="12" t="s">
        <v>17</v>
      </c>
      <c r="C7" s="3" t="s">
        <v>18</v>
      </c>
      <c r="D7" s="11">
        <v>7</v>
      </c>
      <c r="E7" s="10" t="s">
        <v>31</v>
      </c>
      <c r="F7" s="3" t="s">
        <v>26</v>
      </c>
      <c r="G7" s="15" t="s">
        <v>43</v>
      </c>
      <c r="H7" s="24"/>
      <c r="I7" s="23"/>
      <c r="J7" s="6">
        <v>6</v>
      </c>
      <c r="K7" s="17">
        <f t="shared" si="0"/>
        <v>20</v>
      </c>
      <c r="L7" s="16">
        <v>87.78</v>
      </c>
      <c r="M7" s="17">
        <f t="shared" si="1"/>
        <v>6.844383686488949</v>
      </c>
      <c r="N7" s="17">
        <v>186.44</v>
      </c>
      <c r="O7" s="17">
        <f t="shared" si="2"/>
        <v>19.605503110920402</v>
      </c>
      <c r="P7" s="17">
        <f t="shared" si="3"/>
        <v>46.44988679740935</v>
      </c>
    </row>
    <row r="8" spans="1:16" ht="51">
      <c r="A8" s="12">
        <v>5</v>
      </c>
      <c r="B8" s="12" t="s">
        <v>17</v>
      </c>
      <c r="C8" s="3" t="s">
        <v>18</v>
      </c>
      <c r="D8" s="4">
        <v>8</v>
      </c>
      <c r="E8" s="4" t="s">
        <v>32</v>
      </c>
      <c r="F8" s="3" t="s">
        <v>38</v>
      </c>
      <c r="G8" s="15" t="s">
        <v>21</v>
      </c>
      <c r="H8" s="16"/>
      <c r="I8" s="17"/>
      <c r="J8" s="22">
        <v>6</v>
      </c>
      <c r="K8" s="23">
        <f t="shared" si="0"/>
        <v>20</v>
      </c>
      <c r="L8" s="24">
        <v>31.94</v>
      </c>
      <c r="M8" s="23">
        <f t="shared" si="1"/>
        <v>18.810269254852848</v>
      </c>
      <c r="N8" s="17">
        <v>146.21</v>
      </c>
      <c r="O8" s="17">
        <f t="shared" si="2"/>
        <v>25</v>
      </c>
      <c r="P8" s="17">
        <f t="shared" si="3"/>
        <v>63.81026925485285</v>
      </c>
    </row>
    <row r="9" spans="1:16" ht="51">
      <c r="A9" s="12">
        <v>6</v>
      </c>
      <c r="B9" s="12" t="s">
        <v>17</v>
      </c>
      <c r="C9" s="3" t="s">
        <v>18</v>
      </c>
      <c r="D9" s="8">
        <v>8</v>
      </c>
      <c r="E9" s="8" t="s">
        <v>33</v>
      </c>
      <c r="F9" s="3" t="s">
        <v>39</v>
      </c>
      <c r="G9" s="18" t="s">
        <v>44</v>
      </c>
      <c r="H9" s="24"/>
      <c r="I9" s="23"/>
      <c r="J9" s="6">
        <v>6</v>
      </c>
      <c r="K9" s="17">
        <f t="shared" si="0"/>
        <v>20</v>
      </c>
      <c r="L9" s="16">
        <v>55.31</v>
      </c>
      <c r="M9" s="17">
        <f t="shared" si="1"/>
        <v>10.86241186042307</v>
      </c>
      <c r="N9" s="17">
        <v>155.1</v>
      </c>
      <c r="O9" s="17">
        <f t="shared" si="2"/>
        <v>23.567053513862025</v>
      </c>
      <c r="P9" s="17">
        <f t="shared" si="3"/>
        <v>54.429465374285094</v>
      </c>
    </row>
    <row r="10" spans="1:16" ht="51">
      <c r="A10" s="12">
        <v>7</v>
      </c>
      <c r="B10" s="12" t="s">
        <v>17</v>
      </c>
      <c r="C10" s="3" t="s">
        <v>18</v>
      </c>
      <c r="D10" s="9">
        <v>8</v>
      </c>
      <c r="E10" s="19" t="s">
        <v>34</v>
      </c>
      <c r="F10" s="3" t="s">
        <v>40</v>
      </c>
      <c r="G10" s="20" t="s">
        <v>42</v>
      </c>
      <c r="H10" s="16"/>
      <c r="I10" s="17"/>
      <c r="J10" s="6">
        <v>6</v>
      </c>
      <c r="K10" s="17">
        <f t="shared" si="0"/>
        <v>20</v>
      </c>
      <c r="L10" s="16">
        <v>31.68</v>
      </c>
      <c r="M10" s="17">
        <f t="shared" si="1"/>
        <v>18.964646464646464</v>
      </c>
      <c r="N10" s="23">
        <v>174.12</v>
      </c>
      <c r="O10" s="17">
        <f t="shared" si="2"/>
        <v>20.99270617964622</v>
      </c>
      <c r="P10" s="17">
        <f t="shared" si="3"/>
        <v>59.95735264429268</v>
      </c>
    </row>
    <row r="11" spans="1:16" ht="51">
      <c r="A11" s="12">
        <v>8</v>
      </c>
      <c r="B11" s="12" t="s">
        <v>17</v>
      </c>
      <c r="C11" s="3" t="s">
        <v>18</v>
      </c>
      <c r="D11" s="9">
        <v>8</v>
      </c>
      <c r="E11" s="9" t="s">
        <v>35</v>
      </c>
      <c r="F11" s="3" t="s">
        <v>37</v>
      </c>
      <c r="G11" s="20" t="s">
        <v>41</v>
      </c>
      <c r="H11" s="16"/>
      <c r="I11" s="17"/>
      <c r="J11" s="6">
        <v>9</v>
      </c>
      <c r="K11" s="17">
        <f t="shared" si="0"/>
        <v>30</v>
      </c>
      <c r="L11" s="16">
        <v>49.28</v>
      </c>
      <c r="M11" s="17">
        <f t="shared" si="1"/>
        <v>12.19155844155844</v>
      </c>
      <c r="N11" s="17">
        <v>160.44</v>
      </c>
      <c r="O11" s="17">
        <f t="shared" si="2"/>
        <v>22.782660184492645</v>
      </c>
      <c r="P11" s="17">
        <f t="shared" si="3"/>
        <v>64.97421862605108</v>
      </c>
    </row>
    <row r="12" spans="1:16" ht="51">
      <c r="A12" s="12">
        <v>9</v>
      </c>
      <c r="B12" s="12" t="s">
        <v>17</v>
      </c>
      <c r="C12" s="3" t="s">
        <v>18</v>
      </c>
      <c r="D12" s="4">
        <v>8</v>
      </c>
      <c r="E12" s="4" t="s">
        <v>36</v>
      </c>
      <c r="F12" s="3" t="s">
        <v>37</v>
      </c>
      <c r="G12" s="20" t="s">
        <v>41</v>
      </c>
      <c r="H12" s="16"/>
      <c r="I12" s="17"/>
      <c r="J12" s="6">
        <v>8.2</v>
      </c>
      <c r="K12" s="17">
        <f t="shared" si="0"/>
        <v>27.33333333333333</v>
      </c>
      <c r="L12" s="16">
        <v>30.04</v>
      </c>
      <c r="M12" s="17">
        <f t="shared" si="1"/>
        <v>20</v>
      </c>
      <c r="N12" s="17"/>
      <c r="O12" s="17"/>
      <c r="P12" s="17"/>
    </row>
  </sheetData>
  <sheetProtection/>
  <mergeCells count="13">
    <mergeCell ref="L2:M2"/>
    <mergeCell ref="N2:O2"/>
    <mergeCell ref="P2:P3"/>
    <mergeCell ref="A1:P1"/>
    <mergeCell ref="A2:A3"/>
    <mergeCell ref="B2:B3"/>
    <mergeCell ref="C2:C3"/>
    <mergeCell ref="D2:D3"/>
    <mergeCell ref="E2:E3"/>
    <mergeCell ref="F2:F3"/>
    <mergeCell ref="G2:G3"/>
    <mergeCell ref="H2:I2"/>
    <mergeCell ref="J2:K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2018-11-15T07:28:26Z</cp:lastPrinted>
  <dcterms:created xsi:type="dcterms:W3CDTF">2018-11-14T11:22:42Z</dcterms:created>
  <dcterms:modified xsi:type="dcterms:W3CDTF">2020-06-23T13:32:53Z</dcterms:modified>
  <cp:category/>
  <cp:version/>
  <cp:contentType/>
  <cp:contentStatus/>
</cp:coreProperties>
</file>